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0\Reportes ejecucion 2020\"/>
    </mc:Choice>
  </mc:AlternateContent>
  <xr:revisionPtr revIDLastSave="0" documentId="13_ncr:1_{B7920E7B-CD2B-486E-9A96-FF614460D6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0-NOV-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1" i="1" l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C40" i="1"/>
  <c r="D40" i="1"/>
  <c r="E40" i="1"/>
  <c r="F40" i="1"/>
  <c r="G40" i="1"/>
  <c r="H40" i="1"/>
  <c r="I40" i="1"/>
  <c r="J40" i="1"/>
  <c r="L40" i="1"/>
  <c r="M40" i="1"/>
  <c r="N40" i="1"/>
  <c r="D28" i="1"/>
  <c r="E28" i="1"/>
  <c r="F28" i="1"/>
  <c r="G28" i="1"/>
  <c r="H28" i="1"/>
  <c r="I28" i="1"/>
  <c r="J28" i="1"/>
  <c r="L28" i="1"/>
  <c r="M28" i="1"/>
  <c r="N28" i="1"/>
  <c r="C28" i="1"/>
  <c r="N20" i="1"/>
  <c r="M20" i="1"/>
  <c r="L20" i="1"/>
  <c r="J20" i="1"/>
  <c r="I20" i="1"/>
  <c r="H20" i="1"/>
  <c r="G20" i="1"/>
  <c r="F20" i="1"/>
  <c r="E20" i="1"/>
  <c r="D20" i="1"/>
  <c r="C20" i="1"/>
  <c r="N18" i="1"/>
  <c r="M18" i="1"/>
  <c r="L18" i="1"/>
  <c r="J18" i="1"/>
  <c r="I18" i="1"/>
  <c r="H18" i="1"/>
  <c r="G18" i="1"/>
  <c r="F18" i="1"/>
  <c r="E18" i="1"/>
  <c r="D18" i="1"/>
  <c r="C18" i="1"/>
  <c r="N11" i="1"/>
  <c r="M11" i="1"/>
  <c r="L11" i="1"/>
  <c r="J11" i="1"/>
  <c r="I11" i="1"/>
  <c r="H11" i="1"/>
  <c r="G11" i="1"/>
  <c r="F11" i="1"/>
  <c r="E11" i="1"/>
  <c r="D11" i="1"/>
  <c r="C11" i="1"/>
  <c r="N8" i="1"/>
  <c r="M8" i="1"/>
  <c r="L8" i="1"/>
  <c r="J8" i="1"/>
  <c r="I8" i="1"/>
  <c r="H8" i="1"/>
  <c r="G8" i="1"/>
  <c r="F8" i="1"/>
  <c r="E8" i="1"/>
  <c r="D8" i="1"/>
  <c r="C8" i="1"/>
  <c r="J29" i="1" l="1"/>
  <c r="J41" i="1" s="1"/>
  <c r="F29" i="1"/>
  <c r="F41" i="1" s="1"/>
  <c r="E29" i="1"/>
  <c r="E41" i="1" s="1"/>
  <c r="C29" i="1"/>
  <c r="C41" i="1" s="1"/>
  <c r="D29" i="1"/>
  <c r="D41" i="1" s="1"/>
  <c r="H29" i="1"/>
  <c r="H41" i="1" s="1"/>
  <c r="M29" i="1"/>
  <c r="M41" i="1" s="1"/>
  <c r="I29" i="1"/>
  <c r="I41" i="1" s="1"/>
  <c r="N29" i="1"/>
  <c r="N41" i="1" s="1"/>
  <c r="L29" i="1"/>
  <c r="L41" i="1" s="1"/>
  <c r="G29" i="1"/>
  <c r="G41" i="1" s="1"/>
</calcChain>
</file>

<file path=xl/sharedStrings.xml><?xml version="1.0" encoding="utf-8"?>
<sst xmlns="http://schemas.openxmlformats.org/spreadsheetml/2006/main" count="117" uniqueCount="81">
  <si>
    <t>Año Fiscal:</t>
  </si>
  <si>
    <t/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</si>
  <si>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</si>
  <si>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</si>
  <si>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</si>
  <si>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</si>
  <si>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</si>
  <si>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</si>
  <si>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</si>
  <si>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</si>
  <si>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</si>
  <si>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</si>
  <si>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</si>
  <si>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</si>
  <si>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</si>
  <si>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</si>
  <si>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</si>
  <si>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</si>
  <si>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</si>
  <si>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</si>
  <si>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</si>
  <si>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</si>
  <si>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</si>
  <si>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</si>
  <si>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</si>
  <si>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</si>
  <si>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A-03-03-01-053</t>
  </si>
  <si>
    <t>FONDO DE PROTECCIÓN DE JUSTICIA. DECRETO 1890/99 Y DECRETO 200/03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</si>
  <si>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</si>
  <si>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</si>
  <si>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</si>
  <si>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</si>
  <si>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A-03-04-02-014</t>
  </si>
  <si>
    <t>AUXILIOS FUNERARIOS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</si>
  <si>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</si>
  <si>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</si>
  <si>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</si>
  <si>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</si>
  <si>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</si>
  <si>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</si>
  <si>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</si>
  <si>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</si>
  <si>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</si>
  <si>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</si>
  <si>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</si>
  <si>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</si>
  <si>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A-08-04-04</t>
  </si>
  <si>
    <t>CONTRIBUCION DE VALORIZACION MUNICIPAL</t>
  </si>
  <si>
    <t>A-08-05</t>
  </si>
  <si>
    <t>MULTAS, SANCIONES E INTERESES DE MORA</t>
  </si>
  <si>
    <t>C-2503-1000-2</t>
  </si>
  <si>
    <t>C-2504-1000-1</t>
  </si>
  <si>
    <t>C-2599-1000-5</t>
  </si>
  <si>
    <t>MEJORAMIENTO DE LA GESTIÓN INSTITUCIONAL DE LA PROCURADURÍA GENERAL DE LA NACIÓN A NIVEL  NACIONAL</t>
  </si>
  <si>
    <t>C-2599-1000-6</t>
  </si>
  <si>
    <t>C-2599-1000-7</t>
  </si>
  <si>
    <t>C-2599-1000-8</t>
  </si>
  <si>
    <t>MEJORAMIENTO DE LA GESTIÓN DOCUMENTAL Y DIGITALIZACIÓN DEL FONDO DOCUMENTAL DE  LA PROCURADURÍA GENERAL DE LA NACIÓN A NIVEL   NACIONAL</t>
  </si>
  <si>
    <t>C-2599-1000-9</t>
  </si>
  <si>
    <t>ADECUACIÓN Y DOTACIÓN DE LA INFRAESTRUCTURA FÍSICA ASOCIADA A LA IMPLEMENTACIÓN DE SALAS DE AUDIENCIA Y CONFERENCIA DE LA PROCURADURÍA GENERAL DE LA NACIÓN EN LAS PROCURADURÍAS REGIONALES Y PROVINCIALES DEL TERRITORIO   NACIONAL</t>
  </si>
  <si>
    <t>C-2599-1000-10</t>
  </si>
  <si>
    <t>RECONSTRUCCIÓN REFORZAMIENTO ESTRUCTURAL DE LA SEDE PRINCIPAL DE LA PROCURADURÍA GENERAL DE LA NACIÓN - BOGOTÁ</t>
  </si>
  <si>
    <t>C-2599-1000-11</t>
  </si>
  <si>
    <t>FORTALECIMIENTO DEL SISTEMA UNIFICADO DEL REPORTE Y CONSULTA DE LA INFORMACIÓN DISCIPLINARIA A NIVEL NACIONAL</t>
  </si>
  <si>
    <t>C-2599-1000-14</t>
  </si>
  <si>
    <t>ADQUISICIÓN SEDE PROPIA DE LA PROCURADURÍA GENERAL DE LA NACIÓN BOGOTÁ</t>
  </si>
  <si>
    <t>Entidad:</t>
  </si>
  <si>
    <t>Corte:</t>
  </si>
  <si>
    <t>GASTOS DE PERSONAL</t>
  </si>
  <si>
    <t>ADQUISICION DE BIENES Y SERVICIOS</t>
  </si>
  <si>
    <t>%</t>
  </si>
  <si>
    <t>TRANSFERENCIAS CORRIENTES</t>
  </si>
  <si>
    <t>DISMINUCIÓN DE PASIVOS</t>
  </si>
  <si>
    <t>TRIBUTOS, MULTAS, SANCIONES E INTERESES</t>
  </si>
  <si>
    <t>FUNCIONAMIENTO</t>
  </si>
  <si>
    <t>IMPLEMENTACIÓN DE LA ESTRATEGIA ANTICORRUPCIÓN DE LA PROCURADURÍA GENERAL DE LA NACIÓN</t>
  </si>
  <si>
    <t>FORTALECIMIENTO DE LA PROCURADURÍA GENERAL DE LA NACIÓN PARA EL EJERCICIO DEL CONTROL PÚBLICO</t>
  </si>
  <si>
    <t>MANTENIMIENTO DE SEDES DE LA PROCURADURIA GENERAL DE LA NACIÓN</t>
  </si>
  <si>
    <t>ACTUALIZACIÓN DE LA PLATAFORMA TECNOLÓGICA DE LA PROCURADURÍA GENERAL DE LA NACIÓN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</si>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</sst>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0" xfId="4" applyFont="1" applyAlignment="1">
      <alignment vertical="center" wrapText="1" readingOrder="1"/>
    </xf>
    <xf numFmtId="0" fontId="3" fillId="0" borderId="0" xfId="4" applyFont="1" applyAlignment="1">
      <alignment horizontal="left" vertical="center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15" fontId="3" fillId="0" borderId="0" xfId="0" applyNumberFormat="1" applyFont="1" applyAlignment="1">
      <alignment horizontal="left" vertical="center" readingOrder="1"/>
    </xf>
    <xf numFmtId="43" fontId="2" fillId="0" borderId="1" xfId="1" applyFont="1" applyFill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9" fontId="3" fillId="2" borderId="1" xfId="3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horizontal="right" vertical="center" wrapText="1" readingOrder="1"/>
    </xf>
    <xf numFmtId="164" fontId="3" fillId="2" borderId="1" xfId="2" applyNumberFormat="1" applyFont="1" applyFill="1" applyBorder="1" applyAlignment="1">
      <alignment horizontal="right" vertical="center" wrapText="1" readingOrder="1"/>
    </xf>
    <xf numFmtId="10" fontId="3" fillId="2" borderId="1" xfId="3" applyNumberFormat="1" applyFont="1" applyFill="1" applyBorder="1" applyAlignment="1">
      <alignment horizontal="right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3" fillId="3" borderId="1" xfId="0" applyFont="1" applyFill="1" applyBorder="1" applyAlignment="1">
      <alignment horizontal="right" vertical="center" wrapText="1" readingOrder="1"/>
    </xf>
    <xf numFmtId="164" fontId="3" fillId="3" borderId="1" xfId="2" applyNumberFormat="1" applyFont="1" applyFill="1" applyBorder="1" applyAlignment="1">
      <alignment horizontal="right" vertical="center" wrapText="1" readingOrder="1"/>
    </xf>
    <xf numFmtId="10" fontId="3" fillId="3" borderId="1" xfId="3" applyNumberFormat="1" applyFont="1" applyFill="1" applyBorder="1" applyAlignment="1">
      <alignment horizontal="right" vertical="center" wrapText="1" readingOrder="1"/>
    </xf>
    <xf numFmtId="10" fontId="2" fillId="0" borderId="1" xfId="3" applyNumberFormat="1" applyFont="1" applyFill="1" applyBorder="1" applyAlignment="1">
      <alignment horizontal="right" vertical="center" wrapText="1" readingOrder="1"/>
    </xf>
  </cellXfs>
  <cellStyles count="5">
    <cellStyle name="Millares" xfId="1" builtinId="3"/>
    <cellStyle name="Millares [0]" xfId="2" builtinId="6"/>
    <cellStyle name="Normal" xfId="0" builtinId="0"/>
    <cellStyle name="Normal 2" xfId="4" xr:uid="{D58C0978-9A89-4990-B7D1-FFC21CB6AD53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1.25" x14ac:dyDescent="0.2"/>
  <cols>
    <col min="1" max="1" width="14.7109375" style="4" customWidth="1"/>
    <col min="2" max="2" width="45.7109375" style="4" customWidth="1"/>
    <col min="3" max="10" width="18.85546875" style="4" customWidth="1"/>
    <col min="11" max="11" width="10.7109375" style="4" customWidth="1"/>
    <col min="12" max="14" width="18.85546875" style="4" customWidth="1"/>
    <col min="15" max="15" width="10.7109375" style="4" customWidth="1"/>
    <col min="16" max="16384" width="11.42578125" style="4"/>
  </cols>
  <sheetData>
    <row r="1" spans="1:15" ht="24.95" customHeight="1" x14ac:dyDescent="0.2">
      <c r="A1" s="5" t="s">
        <v>66</v>
      </c>
      <c r="B1" s="6" t="s">
        <v>15</v>
      </c>
      <c r="C1" s="7"/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/>
      <c r="L1" s="3" t="s">
        <v>1</v>
      </c>
      <c r="M1" s="3" t="s">
        <v>1</v>
      </c>
      <c r="N1" s="3" t="s">
        <v>1</v>
      </c>
      <c r="O1" s="3"/>
    </row>
    <row r="2" spans="1:15" ht="24.95" customHeight="1" x14ac:dyDescent="0.2">
      <c r="A2" s="5" t="s">
        <v>0</v>
      </c>
      <c r="B2" s="6">
        <v>2020</v>
      </c>
      <c r="C2" s="7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/>
      <c r="L2" s="3" t="s">
        <v>1</v>
      </c>
      <c r="M2" s="3" t="s">
        <v>1</v>
      </c>
      <c r="N2" s="3" t="s">
        <v>1</v>
      </c>
      <c r="O2" s="3"/>
    </row>
    <row r="3" spans="1:15" ht="24.95" customHeight="1" x14ac:dyDescent="0.2">
      <c r="A3" s="8" t="s">
        <v>67</v>
      </c>
      <c r="B3" s="9">
        <v>44165</v>
      </c>
      <c r="C3" s="7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/>
      <c r="L3" s="3" t="s">
        <v>1</v>
      </c>
      <c r="M3" s="3" t="s">
        <v>1</v>
      </c>
      <c r="N3" s="3" t="s">
        <v>1</v>
      </c>
      <c r="O3" s="3"/>
    </row>
    <row r="4" spans="1:15" ht="24.95" customHeight="1" x14ac:dyDescent="0.2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2" t="s">
        <v>70</v>
      </c>
      <c r="L4" s="11" t="s">
        <v>12</v>
      </c>
      <c r="M4" s="11" t="s">
        <v>13</v>
      </c>
      <c r="N4" s="11" t="s">
        <v>14</v>
      </c>
      <c r="O4" s="12" t="s">
        <v>70</v>
      </c>
    </row>
    <row r="5" spans="1:15" ht="24.95" customHeight="1" x14ac:dyDescent="0.2">
      <c r="A5" s="1" t="s">
        <v>16</v>
      </c>
      <c r="B5" s="2" t="s">
        <v>17</v>
      </c>
      <c r="C5" s="10">
        <v>416021000000</v>
      </c>
      <c r="D5" s="10">
        <v>20279000000</v>
      </c>
      <c r="E5" s="10">
        <v>4000000000</v>
      </c>
      <c r="F5" s="10">
        <v>432300000000</v>
      </c>
      <c r="G5" s="10">
        <v>0</v>
      </c>
      <c r="H5" s="10">
        <v>432300000000</v>
      </c>
      <c r="I5" s="10">
        <v>0</v>
      </c>
      <c r="J5" s="10">
        <v>394088994429</v>
      </c>
      <c r="K5" s="21">
        <f>J5/F5</f>
        <v>0.9116099801734906</v>
      </c>
      <c r="L5" s="10">
        <v>393820464314</v>
      </c>
      <c r="M5" s="10">
        <v>393820464314</v>
      </c>
      <c r="N5" s="10">
        <v>393820464314</v>
      </c>
      <c r="O5" s="21">
        <f>N5/F5</f>
        <v>0.91098881405042798</v>
      </c>
    </row>
    <row r="6" spans="1:15" ht="24.95" customHeight="1" x14ac:dyDescent="0.2">
      <c r="A6" s="1" t="s">
        <v>18</v>
      </c>
      <c r="B6" s="2" t="s">
        <v>19</v>
      </c>
      <c r="C6" s="10">
        <v>140542000000</v>
      </c>
      <c r="D6" s="10">
        <v>0</v>
      </c>
      <c r="E6" s="10">
        <v>0</v>
      </c>
      <c r="F6" s="10">
        <v>140542000000</v>
      </c>
      <c r="G6" s="10">
        <v>0</v>
      </c>
      <c r="H6" s="10">
        <v>140542000000</v>
      </c>
      <c r="I6" s="10">
        <v>0</v>
      </c>
      <c r="J6" s="10">
        <v>118620798895</v>
      </c>
      <c r="K6" s="21">
        <f t="shared" ref="K6:K41" si="0">J6/F6</f>
        <v>0.84402384265913388</v>
      </c>
      <c r="L6" s="10">
        <v>118617265952</v>
      </c>
      <c r="M6" s="10">
        <v>118617265952</v>
      </c>
      <c r="N6" s="10">
        <v>118617265952</v>
      </c>
      <c r="O6" s="21">
        <f t="shared" ref="O6:O41" si="1">N6/F6</f>
        <v>0.84399870467191307</v>
      </c>
    </row>
    <row r="7" spans="1:15" ht="24.95" customHeight="1" x14ac:dyDescent="0.2">
      <c r="A7" s="1" t="s">
        <v>20</v>
      </c>
      <c r="B7" s="2" t="s">
        <v>21</v>
      </c>
      <c r="C7" s="10">
        <v>68841000000</v>
      </c>
      <c r="D7" s="10">
        <v>18721000000</v>
      </c>
      <c r="E7" s="10">
        <v>0</v>
      </c>
      <c r="F7" s="10">
        <v>87562000000</v>
      </c>
      <c r="G7" s="10">
        <v>0</v>
      </c>
      <c r="H7" s="10">
        <v>87562000000</v>
      </c>
      <c r="I7" s="10">
        <v>0</v>
      </c>
      <c r="J7" s="10">
        <v>55159170388</v>
      </c>
      <c r="K7" s="21">
        <f t="shared" si="0"/>
        <v>0.62994415828784178</v>
      </c>
      <c r="L7" s="10">
        <v>55133355124</v>
      </c>
      <c r="M7" s="10">
        <v>55133355124</v>
      </c>
      <c r="N7" s="10">
        <v>55133355124</v>
      </c>
      <c r="O7" s="21">
        <f t="shared" si="1"/>
        <v>0.62964933560220182</v>
      </c>
    </row>
    <row r="8" spans="1:15" ht="24.95" customHeight="1" x14ac:dyDescent="0.2">
      <c r="A8" s="13"/>
      <c r="B8" s="14" t="s">
        <v>68</v>
      </c>
      <c r="C8" s="15">
        <f>SUM(C5:C7)</f>
        <v>625404000000</v>
      </c>
      <c r="D8" s="15">
        <f t="shared" ref="D8:M8" si="2">SUM(D5:D7)</f>
        <v>39000000000</v>
      </c>
      <c r="E8" s="15">
        <f t="shared" si="2"/>
        <v>4000000000</v>
      </c>
      <c r="F8" s="15">
        <f t="shared" si="2"/>
        <v>660404000000</v>
      </c>
      <c r="G8" s="15">
        <f t="shared" si="2"/>
        <v>0</v>
      </c>
      <c r="H8" s="15">
        <f t="shared" si="2"/>
        <v>660404000000</v>
      </c>
      <c r="I8" s="15">
        <f t="shared" si="2"/>
        <v>0</v>
      </c>
      <c r="J8" s="15">
        <f>SUM(J5:J7)</f>
        <v>567868963712</v>
      </c>
      <c r="K8" s="16">
        <f t="shared" si="0"/>
        <v>0.85988116927214253</v>
      </c>
      <c r="L8" s="15">
        <f t="shared" si="2"/>
        <v>567571085390</v>
      </c>
      <c r="M8" s="15">
        <f t="shared" si="2"/>
        <v>567571085390</v>
      </c>
      <c r="N8" s="15">
        <f>SUM(N5:N7)</f>
        <v>567571085390</v>
      </c>
      <c r="O8" s="16">
        <f t="shared" si="1"/>
        <v>0.85943011458137741</v>
      </c>
    </row>
    <row r="9" spans="1:15" ht="24.95" customHeight="1" x14ac:dyDescent="0.2">
      <c r="A9" s="1" t="s">
        <v>22</v>
      </c>
      <c r="B9" s="2" t="s">
        <v>23</v>
      </c>
      <c r="C9" s="10">
        <v>0</v>
      </c>
      <c r="D9" s="10">
        <v>156384788</v>
      </c>
      <c r="E9" s="10">
        <v>0</v>
      </c>
      <c r="F9" s="10">
        <v>156384788</v>
      </c>
      <c r="G9" s="10">
        <v>0</v>
      </c>
      <c r="H9" s="10">
        <v>156376388</v>
      </c>
      <c r="I9" s="10">
        <v>8400</v>
      </c>
      <c r="J9" s="10">
        <v>139991600</v>
      </c>
      <c r="K9" s="21">
        <f t="shared" si="0"/>
        <v>0.8951740242151941</v>
      </c>
      <c r="L9" s="10">
        <v>0</v>
      </c>
      <c r="M9" s="10">
        <v>0</v>
      </c>
      <c r="N9" s="10">
        <v>0</v>
      </c>
      <c r="O9" s="21">
        <f t="shared" si="1"/>
        <v>0</v>
      </c>
    </row>
    <row r="10" spans="1:15" ht="24.95" customHeight="1" x14ac:dyDescent="0.2">
      <c r="A10" s="1" t="s">
        <v>24</v>
      </c>
      <c r="B10" s="2" t="s">
        <v>25</v>
      </c>
      <c r="C10" s="10">
        <v>32878000000</v>
      </c>
      <c r="D10" s="10">
        <v>0</v>
      </c>
      <c r="E10" s="10">
        <v>897440698</v>
      </c>
      <c r="F10" s="10">
        <v>31980559302</v>
      </c>
      <c r="G10" s="10">
        <v>0</v>
      </c>
      <c r="H10" s="10">
        <v>31235087793.240002</v>
      </c>
      <c r="I10" s="10">
        <v>745471508.75999999</v>
      </c>
      <c r="J10" s="10">
        <v>29295266277.490002</v>
      </c>
      <c r="K10" s="21">
        <f t="shared" si="0"/>
        <v>0.91603358155333869</v>
      </c>
      <c r="L10" s="10">
        <v>22839536686.959999</v>
      </c>
      <c r="M10" s="10">
        <v>22796012670.27</v>
      </c>
      <c r="N10" s="10">
        <v>22008031458.07</v>
      </c>
      <c r="O10" s="21">
        <f t="shared" si="1"/>
        <v>0.68816906077979889</v>
      </c>
    </row>
    <row r="11" spans="1:15" ht="24.95" customHeight="1" x14ac:dyDescent="0.2">
      <c r="A11" s="13"/>
      <c r="B11" s="14" t="s">
        <v>69</v>
      </c>
      <c r="C11" s="15">
        <f>SUM(C9:C10)</f>
        <v>32878000000</v>
      </c>
      <c r="D11" s="15">
        <f t="shared" ref="D11:J11" si="3">SUM(D9:D10)</f>
        <v>156384788</v>
      </c>
      <c r="E11" s="15">
        <f t="shared" si="3"/>
        <v>897440698</v>
      </c>
      <c r="F11" s="15">
        <f t="shared" si="3"/>
        <v>32136944090</v>
      </c>
      <c r="G11" s="15">
        <f t="shared" si="3"/>
        <v>0</v>
      </c>
      <c r="H11" s="15">
        <f t="shared" si="3"/>
        <v>31391464181.240002</v>
      </c>
      <c r="I11" s="15">
        <f t="shared" si="3"/>
        <v>745479908.75999999</v>
      </c>
      <c r="J11" s="15">
        <f t="shared" si="3"/>
        <v>29435257877.490002</v>
      </c>
      <c r="K11" s="16">
        <f t="shared" si="0"/>
        <v>0.91593207478147631</v>
      </c>
      <c r="L11" s="15">
        <f t="shared" ref="L11:N11" si="4">SUM(L9:L10)</f>
        <v>22839536686.959999</v>
      </c>
      <c r="M11" s="15">
        <f t="shared" si="4"/>
        <v>22796012670.27</v>
      </c>
      <c r="N11" s="15">
        <f t="shared" si="4"/>
        <v>22008031458.07</v>
      </c>
      <c r="O11" s="16">
        <f t="shared" si="1"/>
        <v>0.68482029269603772</v>
      </c>
    </row>
    <row r="12" spans="1:15" ht="24.95" customHeight="1" x14ac:dyDescent="0.2">
      <c r="A12" s="1" t="s">
        <v>26</v>
      </c>
      <c r="B12" s="2" t="s">
        <v>27</v>
      </c>
      <c r="C12" s="10">
        <v>294000000</v>
      </c>
      <c r="D12" s="10">
        <v>0</v>
      </c>
      <c r="E12" s="10">
        <v>0</v>
      </c>
      <c r="F12" s="10">
        <v>294000000</v>
      </c>
      <c r="G12" s="10">
        <v>0</v>
      </c>
      <c r="H12" s="10">
        <v>294000000</v>
      </c>
      <c r="I12" s="10">
        <v>0</v>
      </c>
      <c r="J12" s="10">
        <v>207137160</v>
      </c>
      <c r="K12" s="21">
        <f t="shared" si="0"/>
        <v>0.70454816326530612</v>
      </c>
      <c r="L12" s="10">
        <v>0</v>
      </c>
      <c r="M12" s="10">
        <v>0</v>
      </c>
      <c r="N12" s="10">
        <v>0</v>
      </c>
      <c r="O12" s="21">
        <f t="shared" si="1"/>
        <v>0</v>
      </c>
    </row>
    <row r="13" spans="1:15" ht="24.95" customHeight="1" x14ac:dyDescent="0.2">
      <c r="A13" s="1" t="s">
        <v>28</v>
      </c>
      <c r="B13" s="2" t="s">
        <v>29</v>
      </c>
      <c r="C13" s="10">
        <v>70000000000</v>
      </c>
      <c r="D13" s="10">
        <v>0</v>
      </c>
      <c r="E13" s="10">
        <v>0</v>
      </c>
      <c r="F13" s="10">
        <v>70000000000</v>
      </c>
      <c r="G13" s="10">
        <v>70000000000</v>
      </c>
      <c r="H13" s="10">
        <v>0</v>
      </c>
      <c r="I13" s="10">
        <v>0</v>
      </c>
      <c r="J13" s="10">
        <v>0</v>
      </c>
      <c r="K13" s="21">
        <f t="shared" si="0"/>
        <v>0</v>
      </c>
      <c r="L13" s="10">
        <v>0</v>
      </c>
      <c r="M13" s="10">
        <v>0</v>
      </c>
      <c r="N13" s="10">
        <v>0</v>
      </c>
      <c r="O13" s="21">
        <f t="shared" si="1"/>
        <v>0</v>
      </c>
    </row>
    <row r="14" spans="1:15" ht="24.95" customHeight="1" x14ac:dyDescent="0.2">
      <c r="A14" s="1" t="s">
        <v>30</v>
      </c>
      <c r="B14" s="2" t="s">
        <v>31</v>
      </c>
      <c r="C14" s="10">
        <v>1857000000</v>
      </c>
      <c r="D14" s="10">
        <v>0</v>
      </c>
      <c r="E14" s="10">
        <v>60000000</v>
      </c>
      <c r="F14" s="10">
        <v>1797000000</v>
      </c>
      <c r="G14" s="10">
        <v>0</v>
      </c>
      <c r="H14" s="10">
        <v>1797000000</v>
      </c>
      <c r="I14" s="10">
        <v>0</v>
      </c>
      <c r="J14" s="10">
        <v>1207241190</v>
      </c>
      <c r="K14" s="21">
        <f t="shared" si="0"/>
        <v>0.67180923205342236</v>
      </c>
      <c r="L14" s="10">
        <v>1045524786</v>
      </c>
      <c r="M14" s="10">
        <v>1045524786</v>
      </c>
      <c r="N14" s="10">
        <v>1045524786</v>
      </c>
      <c r="O14" s="21">
        <f t="shared" si="1"/>
        <v>0.58181679799666108</v>
      </c>
    </row>
    <row r="15" spans="1:15" ht="24.95" customHeight="1" x14ac:dyDescent="0.2">
      <c r="A15" s="1" t="s">
        <v>32</v>
      </c>
      <c r="B15" s="2" t="s">
        <v>33</v>
      </c>
      <c r="C15" s="10">
        <v>0</v>
      </c>
      <c r="D15" s="10">
        <v>60000000</v>
      </c>
      <c r="E15" s="10">
        <v>0</v>
      </c>
      <c r="F15" s="10">
        <v>60000000</v>
      </c>
      <c r="G15" s="10">
        <v>0</v>
      </c>
      <c r="H15" s="10">
        <v>25837210</v>
      </c>
      <c r="I15" s="10">
        <v>34162790</v>
      </c>
      <c r="J15" s="10">
        <v>0</v>
      </c>
      <c r="K15" s="21">
        <f t="shared" si="0"/>
        <v>0</v>
      </c>
      <c r="L15" s="10">
        <v>0</v>
      </c>
      <c r="M15" s="10">
        <v>0</v>
      </c>
      <c r="N15" s="10">
        <v>0</v>
      </c>
      <c r="O15" s="21">
        <f t="shared" si="1"/>
        <v>0</v>
      </c>
    </row>
    <row r="16" spans="1:15" ht="24.95" customHeight="1" x14ac:dyDescent="0.2">
      <c r="A16" s="1" t="s">
        <v>34</v>
      </c>
      <c r="B16" s="2" t="s">
        <v>35</v>
      </c>
      <c r="C16" s="10">
        <v>5400000000</v>
      </c>
      <c r="D16" s="10">
        <v>1700000000</v>
      </c>
      <c r="E16" s="10">
        <v>0</v>
      </c>
      <c r="F16" s="10">
        <v>7100000000</v>
      </c>
      <c r="G16" s="10">
        <v>0</v>
      </c>
      <c r="H16" s="10">
        <v>6596634426.1999998</v>
      </c>
      <c r="I16" s="10">
        <v>503365573.80000001</v>
      </c>
      <c r="J16" s="10">
        <v>6106730569.1999998</v>
      </c>
      <c r="K16" s="21">
        <f t="shared" si="0"/>
        <v>0.86010289707042253</v>
      </c>
      <c r="L16" s="10">
        <v>6106730569.1999998</v>
      </c>
      <c r="M16" s="10">
        <v>6026060969.1999998</v>
      </c>
      <c r="N16" s="10">
        <v>6026060969.1999998</v>
      </c>
      <c r="O16" s="21">
        <f t="shared" si="1"/>
        <v>0.8487409815774648</v>
      </c>
    </row>
    <row r="17" spans="1:15" ht="24.95" customHeight="1" x14ac:dyDescent="0.2">
      <c r="A17" s="1" t="s">
        <v>36</v>
      </c>
      <c r="B17" s="2" t="s">
        <v>37</v>
      </c>
      <c r="C17" s="10">
        <v>4314000000</v>
      </c>
      <c r="D17" s="10">
        <v>0</v>
      </c>
      <c r="E17" s="10">
        <v>1700000000</v>
      </c>
      <c r="F17" s="10">
        <v>2614000000</v>
      </c>
      <c r="G17" s="10">
        <v>0</v>
      </c>
      <c r="H17" s="10">
        <v>2348411322</v>
      </c>
      <c r="I17" s="10">
        <v>265588678</v>
      </c>
      <c r="J17" s="10">
        <v>2348411322</v>
      </c>
      <c r="K17" s="21">
        <f t="shared" si="0"/>
        <v>0.89839759831675592</v>
      </c>
      <c r="L17" s="10">
        <v>2344085628</v>
      </c>
      <c r="M17" s="10">
        <v>2331108546</v>
      </c>
      <c r="N17" s="10">
        <v>2331108546</v>
      </c>
      <c r="O17" s="21">
        <f t="shared" si="1"/>
        <v>0.89177832670237189</v>
      </c>
    </row>
    <row r="18" spans="1:15" ht="24.95" customHeight="1" x14ac:dyDescent="0.2">
      <c r="A18" s="13"/>
      <c r="B18" s="14" t="s">
        <v>71</v>
      </c>
      <c r="C18" s="15">
        <f>SUM(C12:C17)</f>
        <v>81865000000</v>
      </c>
      <c r="D18" s="15">
        <f t="shared" ref="D18:J18" si="5">SUM(D12:D17)</f>
        <v>1760000000</v>
      </c>
      <c r="E18" s="15">
        <f t="shared" si="5"/>
        <v>1760000000</v>
      </c>
      <c r="F18" s="15">
        <f t="shared" si="5"/>
        <v>81865000000</v>
      </c>
      <c r="G18" s="15">
        <f t="shared" si="5"/>
        <v>70000000000</v>
      </c>
      <c r="H18" s="15">
        <f t="shared" si="5"/>
        <v>11061882958.200001</v>
      </c>
      <c r="I18" s="15">
        <f t="shared" si="5"/>
        <v>803117041.79999995</v>
      </c>
      <c r="J18" s="15">
        <f t="shared" si="5"/>
        <v>9869520241.2000008</v>
      </c>
      <c r="K18" s="16">
        <f t="shared" si="0"/>
        <v>0.12055848337140415</v>
      </c>
      <c r="L18" s="15">
        <f t="shared" ref="L18:N18" si="6">SUM(L12:L17)</f>
        <v>9496340983.2000008</v>
      </c>
      <c r="M18" s="15">
        <f t="shared" si="6"/>
        <v>9402694301.2000008</v>
      </c>
      <c r="N18" s="15">
        <f t="shared" si="6"/>
        <v>9402694301.2000008</v>
      </c>
      <c r="O18" s="16">
        <f t="shared" si="1"/>
        <v>0.11485609602638491</v>
      </c>
    </row>
    <row r="19" spans="1:15" ht="24.95" customHeight="1" x14ac:dyDescent="0.2">
      <c r="A19" s="1" t="s">
        <v>38</v>
      </c>
      <c r="B19" s="2" t="s">
        <v>39</v>
      </c>
      <c r="C19" s="10">
        <v>2137000000</v>
      </c>
      <c r="D19" s="10">
        <v>0</v>
      </c>
      <c r="E19" s="10">
        <v>320000000</v>
      </c>
      <c r="F19" s="10">
        <v>1817000000</v>
      </c>
      <c r="G19" s="10">
        <v>0</v>
      </c>
      <c r="H19" s="10">
        <v>1817000000</v>
      </c>
      <c r="I19" s="10">
        <v>0</v>
      </c>
      <c r="J19" s="10">
        <v>1202497866</v>
      </c>
      <c r="K19" s="21">
        <f t="shared" si="0"/>
        <v>0.66180399889928454</v>
      </c>
      <c r="L19" s="10">
        <v>1202497866</v>
      </c>
      <c r="M19" s="10">
        <v>1202497866</v>
      </c>
      <c r="N19" s="10">
        <v>1098798030</v>
      </c>
      <c r="O19" s="21">
        <f t="shared" si="1"/>
        <v>0.60473199229499175</v>
      </c>
    </row>
    <row r="20" spans="1:15" ht="24.95" customHeight="1" x14ac:dyDescent="0.2">
      <c r="A20" s="13"/>
      <c r="B20" s="14" t="s">
        <v>72</v>
      </c>
      <c r="C20" s="15">
        <f>SUM(C19)</f>
        <v>2137000000</v>
      </c>
      <c r="D20" s="15">
        <f t="shared" ref="D20:J20" si="7">SUM(D19)</f>
        <v>0</v>
      </c>
      <c r="E20" s="15">
        <f t="shared" si="7"/>
        <v>320000000</v>
      </c>
      <c r="F20" s="15">
        <f t="shared" si="7"/>
        <v>1817000000</v>
      </c>
      <c r="G20" s="15">
        <f t="shared" si="7"/>
        <v>0</v>
      </c>
      <c r="H20" s="15">
        <f t="shared" si="7"/>
        <v>1817000000</v>
      </c>
      <c r="I20" s="15">
        <f t="shared" si="7"/>
        <v>0</v>
      </c>
      <c r="J20" s="15">
        <f t="shared" si="7"/>
        <v>1202497866</v>
      </c>
      <c r="K20" s="16">
        <f t="shared" si="0"/>
        <v>0.66180399889928454</v>
      </c>
      <c r="L20" s="15">
        <f t="shared" ref="L20:N20" si="8">SUM(L19)</f>
        <v>1202497866</v>
      </c>
      <c r="M20" s="15">
        <f t="shared" si="8"/>
        <v>1202497866</v>
      </c>
      <c r="N20" s="15">
        <f t="shared" si="8"/>
        <v>1098798030</v>
      </c>
      <c r="O20" s="16">
        <f t="shared" si="1"/>
        <v>0.60473199229499175</v>
      </c>
    </row>
    <row r="21" spans="1:15" ht="24.95" customHeight="1" x14ac:dyDescent="0.2">
      <c r="A21" s="1" t="s">
        <v>40</v>
      </c>
      <c r="B21" s="2" t="s">
        <v>41</v>
      </c>
      <c r="C21" s="10">
        <v>970000000</v>
      </c>
      <c r="D21" s="10">
        <v>0</v>
      </c>
      <c r="E21" s="10">
        <v>0</v>
      </c>
      <c r="F21" s="10">
        <v>970000000</v>
      </c>
      <c r="G21" s="10">
        <v>0</v>
      </c>
      <c r="H21" s="10">
        <v>953587000</v>
      </c>
      <c r="I21" s="10">
        <v>16413000</v>
      </c>
      <c r="J21" s="10">
        <v>880411970.45000005</v>
      </c>
      <c r="K21" s="21">
        <f t="shared" si="0"/>
        <v>0.90764120664948456</v>
      </c>
      <c r="L21" s="10">
        <v>877052984.45000005</v>
      </c>
      <c r="M21" s="10">
        <v>876653700.45000005</v>
      </c>
      <c r="N21" s="10">
        <v>876653700.45000005</v>
      </c>
      <c r="O21" s="21">
        <f t="shared" si="1"/>
        <v>0.90376670149484539</v>
      </c>
    </row>
    <row r="22" spans="1:15" ht="24.95" customHeight="1" x14ac:dyDescent="0.2">
      <c r="A22" s="1" t="s">
        <v>42</v>
      </c>
      <c r="B22" s="2" t="s">
        <v>43</v>
      </c>
      <c r="C22" s="10">
        <v>7000000</v>
      </c>
      <c r="D22" s="10">
        <v>0</v>
      </c>
      <c r="E22" s="10">
        <v>0</v>
      </c>
      <c r="F22" s="10">
        <v>7000000</v>
      </c>
      <c r="G22" s="10">
        <v>0</v>
      </c>
      <c r="H22" s="10">
        <v>6960000</v>
      </c>
      <c r="I22" s="10">
        <v>40000</v>
      </c>
      <c r="J22" s="10">
        <v>3536065.96</v>
      </c>
      <c r="K22" s="21">
        <f t="shared" si="0"/>
        <v>0.50515228000000001</v>
      </c>
      <c r="L22" s="10">
        <v>3506305.96</v>
      </c>
      <c r="M22" s="10">
        <v>3486145.96</v>
      </c>
      <c r="N22" s="10">
        <v>3486145.96</v>
      </c>
      <c r="O22" s="21">
        <f t="shared" si="1"/>
        <v>0.49802085142857144</v>
      </c>
    </row>
    <row r="23" spans="1:15" ht="24.95" customHeight="1" x14ac:dyDescent="0.2">
      <c r="A23" s="1" t="s">
        <v>44</v>
      </c>
      <c r="B23" s="2" t="s">
        <v>45</v>
      </c>
      <c r="C23" s="10">
        <v>0</v>
      </c>
      <c r="D23" s="10">
        <v>1057440698</v>
      </c>
      <c r="E23" s="10">
        <v>1057440698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21" t="e">
        <f t="shared" si="0"/>
        <v>#DIV/0!</v>
      </c>
      <c r="L23" s="10">
        <v>0</v>
      </c>
      <c r="M23" s="10">
        <v>0</v>
      </c>
      <c r="N23" s="10">
        <v>0</v>
      </c>
      <c r="O23" s="21" t="e">
        <f t="shared" si="1"/>
        <v>#DIV/0!</v>
      </c>
    </row>
    <row r="24" spans="1:15" ht="24.95" customHeight="1" x14ac:dyDescent="0.2">
      <c r="A24" s="1" t="s">
        <v>44</v>
      </c>
      <c r="B24" s="2" t="s">
        <v>45</v>
      </c>
      <c r="C24" s="10">
        <v>0</v>
      </c>
      <c r="D24" s="10">
        <v>1057440698</v>
      </c>
      <c r="E24" s="10">
        <v>0</v>
      </c>
      <c r="F24" s="10">
        <v>1057440698</v>
      </c>
      <c r="G24" s="10">
        <v>0</v>
      </c>
      <c r="H24" s="10">
        <v>1057440698</v>
      </c>
      <c r="I24" s="10">
        <v>0</v>
      </c>
      <c r="J24" s="10">
        <v>1057440698</v>
      </c>
      <c r="K24" s="21">
        <f t="shared" si="0"/>
        <v>1</v>
      </c>
      <c r="L24" s="10">
        <v>1057440698</v>
      </c>
      <c r="M24" s="10">
        <v>1057440698</v>
      </c>
      <c r="N24" s="10">
        <v>1057440698</v>
      </c>
      <c r="O24" s="21">
        <f t="shared" si="1"/>
        <v>1</v>
      </c>
    </row>
    <row r="25" spans="1:15" ht="24.95" customHeight="1" x14ac:dyDescent="0.2">
      <c r="A25" s="1" t="s">
        <v>44</v>
      </c>
      <c r="B25" s="2" t="s">
        <v>45</v>
      </c>
      <c r="C25" s="10">
        <v>767000000</v>
      </c>
      <c r="D25" s="10">
        <v>0</v>
      </c>
      <c r="E25" s="10">
        <v>0</v>
      </c>
      <c r="F25" s="10">
        <v>767000000</v>
      </c>
      <c r="G25" s="10">
        <v>0</v>
      </c>
      <c r="H25" s="10">
        <v>766999999.25999999</v>
      </c>
      <c r="I25" s="10">
        <v>0.74</v>
      </c>
      <c r="J25" s="10">
        <v>766999999.25999999</v>
      </c>
      <c r="K25" s="21">
        <f t="shared" si="0"/>
        <v>0.99999999903520209</v>
      </c>
      <c r="L25" s="10">
        <v>766999999.25999999</v>
      </c>
      <c r="M25" s="10">
        <v>766999999.25999999</v>
      </c>
      <c r="N25" s="10">
        <v>766999999.25999999</v>
      </c>
      <c r="O25" s="21">
        <f t="shared" si="1"/>
        <v>0.99999999903520209</v>
      </c>
    </row>
    <row r="26" spans="1:15" ht="24.95" customHeight="1" x14ac:dyDescent="0.2">
      <c r="A26" s="1" t="s">
        <v>46</v>
      </c>
      <c r="B26" s="2" t="s">
        <v>47</v>
      </c>
      <c r="C26" s="10">
        <v>31000000</v>
      </c>
      <c r="D26" s="10">
        <v>0</v>
      </c>
      <c r="E26" s="10">
        <v>0</v>
      </c>
      <c r="F26" s="10">
        <v>31000000</v>
      </c>
      <c r="G26" s="10">
        <v>0</v>
      </c>
      <c r="H26" s="10">
        <v>31000000</v>
      </c>
      <c r="I26" s="10">
        <v>0</v>
      </c>
      <c r="J26" s="10">
        <v>2239900</v>
      </c>
      <c r="K26" s="21">
        <f t="shared" si="0"/>
        <v>7.2254838709677416E-2</v>
      </c>
      <c r="L26" s="10">
        <v>2239900</v>
      </c>
      <c r="M26" s="10">
        <v>2239900</v>
      </c>
      <c r="N26" s="10">
        <v>2239900</v>
      </c>
      <c r="O26" s="21">
        <f t="shared" si="1"/>
        <v>7.2254838709677416E-2</v>
      </c>
    </row>
    <row r="27" spans="1:15" ht="24.95" customHeight="1" x14ac:dyDescent="0.2">
      <c r="A27" s="1" t="s">
        <v>48</v>
      </c>
      <c r="B27" s="2" t="s">
        <v>49</v>
      </c>
      <c r="C27" s="10">
        <v>0</v>
      </c>
      <c r="D27" s="10">
        <v>3615212</v>
      </c>
      <c r="E27" s="10">
        <v>0</v>
      </c>
      <c r="F27" s="10">
        <v>3615212</v>
      </c>
      <c r="G27" s="10">
        <v>0</v>
      </c>
      <c r="H27" s="10">
        <v>0</v>
      </c>
      <c r="I27" s="10">
        <v>3615212</v>
      </c>
      <c r="J27" s="10">
        <v>0</v>
      </c>
      <c r="K27" s="21">
        <f t="shared" si="0"/>
        <v>0</v>
      </c>
      <c r="L27" s="10">
        <v>0</v>
      </c>
      <c r="M27" s="10">
        <v>0</v>
      </c>
      <c r="N27" s="10">
        <v>0</v>
      </c>
      <c r="O27" s="21">
        <f t="shared" si="1"/>
        <v>0</v>
      </c>
    </row>
    <row r="28" spans="1:15" ht="24.95" customHeight="1" x14ac:dyDescent="0.2">
      <c r="A28" s="13"/>
      <c r="B28" s="14" t="s">
        <v>73</v>
      </c>
      <c r="C28" s="15">
        <f>SUM(C21:C27)</f>
        <v>1775000000</v>
      </c>
      <c r="D28" s="15">
        <f t="shared" ref="D28:N28" si="9">SUM(D21:D27)</f>
        <v>2118496608</v>
      </c>
      <c r="E28" s="15">
        <f t="shared" si="9"/>
        <v>1057440698</v>
      </c>
      <c r="F28" s="15">
        <f t="shared" si="9"/>
        <v>2836055910</v>
      </c>
      <c r="G28" s="15">
        <f t="shared" si="9"/>
        <v>0</v>
      </c>
      <c r="H28" s="15">
        <f t="shared" si="9"/>
        <v>2815987697.2600002</v>
      </c>
      <c r="I28" s="15">
        <f t="shared" si="9"/>
        <v>20068212.740000002</v>
      </c>
      <c r="J28" s="15">
        <f t="shared" si="9"/>
        <v>2710628633.6700001</v>
      </c>
      <c r="K28" s="16">
        <f t="shared" si="0"/>
        <v>0.95577404666539179</v>
      </c>
      <c r="L28" s="15">
        <f t="shared" si="9"/>
        <v>2707239887.6700001</v>
      </c>
      <c r="M28" s="15">
        <f t="shared" si="9"/>
        <v>2706820443.6700001</v>
      </c>
      <c r="N28" s="15">
        <f t="shared" si="9"/>
        <v>2706820443.6700001</v>
      </c>
      <c r="O28" s="16">
        <f t="shared" si="1"/>
        <v>0.95443126989340632</v>
      </c>
    </row>
    <row r="29" spans="1:15" ht="24.95" customHeight="1" x14ac:dyDescent="0.2">
      <c r="A29" s="17"/>
      <c r="B29" s="18" t="s">
        <v>74</v>
      </c>
      <c r="C29" s="19">
        <f>C8+C11+C18+C20+C28</f>
        <v>744059000000</v>
      </c>
      <c r="D29" s="19">
        <f t="shared" ref="D29:N29" si="10">D8+D11+D18+D20+D28</f>
        <v>43034881396</v>
      </c>
      <c r="E29" s="19">
        <f t="shared" si="10"/>
        <v>8034881396</v>
      </c>
      <c r="F29" s="19">
        <f t="shared" si="10"/>
        <v>779059000000</v>
      </c>
      <c r="G29" s="19">
        <f t="shared" si="10"/>
        <v>70000000000</v>
      </c>
      <c r="H29" s="19">
        <f t="shared" si="10"/>
        <v>707490334836.69995</v>
      </c>
      <c r="I29" s="19">
        <f t="shared" si="10"/>
        <v>1568665163.3</v>
      </c>
      <c r="J29" s="19">
        <f t="shared" si="10"/>
        <v>611086868330.35999</v>
      </c>
      <c r="K29" s="20">
        <f t="shared" si="0"/>
        <v>0.78439100033548159</v>
      </c>
      <c r="L29" s="19">
        <f t="shared" si="10"/>
        <v>603816700813.82996</v>
      </c>
      <c r="M29" s="19">
        <f t="shared" si="10"/>
        <v>603679110671.14001</v>
      </c>
      <c r="N29" s="19">
        <f t="shared" si="10"/>
        <v>602787429622.93994</v>
      </c>
      <c r="O29" s="20">
        <f t="shared" si="1"/>
        <v>0.77373784222111541</v>
      </c>
    </row>
    <row r="30" spans="1:15" ht="33.75" customHeight="1" x14ac:dyDescent="0.2">
      <c r="A30" s="1" t="s">
        <v>50</v>
      </c>
      <c r="B30" s="2" t="s">
        <v>75</v>
      </c>
      <c r="C30" s="10">
        <v>1000000000</v>
      </c>
      <c r="D30" s="10">
        <v>0</v>
      </c>
      <c r="E30" s="10">
        <v>0</v>
      </c>
      <c r="F30" s="10">
        <v>1000000000</v>
      </c>
      <c r="G30" s="10">
        <v>127000000</v>
      </c>
      <c r="H30" s="10">
        <v>533000000</v>
      </c>
      <c r="I30" s="10">
        <v>340000000</v>
      </c>
      <c r="J30" s="10">
        <v>521000000</v>
      </c>
      <c r="K30" s="21">
        <f t="shared" si="0"/>
        <v>0.52100000000000002</v>
      </c>
      <c r="L30" s="10">
        <v>232633333.34</v>
      </c>
      <c r="M30" s="10">
        <v>232633333.34</v>
      </c>
      <c r="N30" s="10">
        <v>227966666.66999999</v>
      </c>
      <c r="O30" s="21">
        <f t="shared" si="1"/>
        <v>0.22796666666999998</v>
      </c>
    </row>
    <row r="31" spans="1:15" ht="33.75" customHeight="1" x14ac:dyDescent="0.2">
      <c r="A31" s="1" t="s">
        <v>51</v>
      </c>
      <c r="B31" s="2" t="s">
        <v>76</v>
      </c>
      <c r="C31" s="10">
        <v>47631000000</v>
      </c>
      <c r="D31" s="10">
        <v>0</v>
      </c>
      <c r="E31" s="10">
        <v>0</v>
      </c>
      <c r="F31" s="10">
        <v>47631000000</v>
      </c>
      <c r="G31" s="10">
        <v>28050477</v>
      </c>
      <c r="H31" s="10">
        <v>47602949522.43</v>
      </c>
      <c r="I31" s="10">
        <v>0.56999999999999995</v>
      </c>
      <c r="J31" s="10">
        <v>47600449522.43</v>
      </c>
      <c r="K31" s="21">
        <f t="shared" si="0"/>
        <v>0.99935860096218854</v>
      </c>
      <c r="L31" s="10">
        <v>31306735747.599998</v>
      </c>
      <c r="M31" s="10">
        <v>31131401768.599998</v>
      </c>
      <c r="N31" s="10">
        <v>31005301768.610001</v>
      </c>
      <c r="O31" s="21">
        <f t="shared" si="1"/>
        <v>0.65094794920555943</v>
      </c>
    </row>
    <row r="32" spans="1:15" ht="33.75" customHeight="1" x14ac:dyDescent="0.2">
      <c r="A32" s="1" t="s">
        <v>52</v>
      </c>
      <c r="B32" s="2" t="s">
        <v>53</v>
      </c>
      <c r="C32" s="10">
        <v>29477326026</v>
      </c>
      <c r="D32" s="10">
        <v>0</v>
      </c>
      <c r="E32" s="10">
        <v>3292018118</v>
      </c>
      <c r="F32" s="10">
        <v>26185307908</v>
      </c>
      <c r="G32" s="10">
        <v>22111421157</v>
      </c>
      <c r="H32" s="10">
        <v>3813276501</v>
      </c>
      <c r="I32" s="10">
        <v>260610250</v>
      </c>
      <c r="J32" s="10">
        <v>3519430280</v>
      </c>
      <c r="K32" s="21">
        <f t="shared" si="0"/>
        <v>0.13440476974207211</v>
      </c>
      <c r="L32" s="10">
        <v>1826927861.0599999</v>
      </c>
      <c r="M32" s="10">
        <v>1826927861.0599999</v>
      </c>
      <c r="N32" s="10">
        <v>1826927861.0599999</v>
      </c>
      <c r="O32" s="21">
        <f t="shared" si="1"/>
        <v>6.9769195286103411E-2</v>
      </c>
    </row>
    <row r="33" spans="1:15" ht="33.75" customHeight="1" x14ac:dyDescent="0.2">
      <c r="A33" s="1" t="s">
        <v>54</v>
      </c>
      <c r="B33" s="2" t="s">
        <v>77</v>
      </c>
      <c r="C33" s="10">
        <v>3500000000</v>
      </c>
      <c r="D33" s="10">
        <v>0</v>
      </c>
      <c r="E33" s="10">
        <v>0</v>
      </c>
      <c r="F33" s="10">
        <v>3500000000</v>
      </c>
      <c r="G33" s="10">
        <v>0</v>
      </c>
      <c r="H33" s="10">
        <v>3486399801.5799999</v>
      </c>
      <c r="I33" s="10">
        <v>13600198.42</v>
      </c>
      <c r="J33" s="10">
        <v>3074304801.5799999</v>
      </c>
      <c r="K33" s="21">
        <f t="shared" si="0"/>
        <v>0.87837280045142851</v>
      </c>
      <c r="L33" s="10">
        <v>1235876205.1199999</v>
      </c>
      <c r="M33" s="10">
        <v>1235876205.1199999</v>
      </c>
      <c r="N33" s="10">
        <v>1143319382.72</v>
      </c>
      <c r="O33" s="21">
        <f t="shared" si="1"/>
        <v>0.32666268077714289</v>
      </c>
    </row>
    <row r="34" spans="1:15" ht="33.75" customHeight="1" x14ac:dyDescent="0.2">
      <c r="A34" s="1" t="s">
        <v>55</v>
      </c>
      <c r="B34" s="2" t="s">
        <v>78</v>
      </c>
      <c r="C34" s="10">
        <v>4700000000</v>
      </c>
      <c r="D34" s="10">
        <v>0</v>
      </c>
      <c r="E34" s="10">
        <v>0</v>
      </c>
      <c r="F34" s="10">
        <v>4700000000</v>
      </c>
      <c r="G34" s="10">
        <v>54573937</v>
      </c>
      <c r="H34" s="10">
        <v>4586259915</v>
      </c>
      <c r="I34" s="10">
        <v>59166148</v>
      </c>
      <c r="J34" s="10">
        <v>4586259915</v>
      </c>
      <c r="K34" s="21">
        <f t="shared" si="0"/>
        <v>0.97579998191489359</v>
      </c>
      <c r="L34" s="10">
        <v>3090600773</v>
      </c>
      <c r="M34" s="10">
        <v>3085253806</v>
      </c>
      <c r="N34" s="10">
        <v>3085253806</v>
      </c>
      <c r="O34" s="21">
        <f t="shared" si="1"/>
        <v>0.65643697999999995</v>
      </c>
    </row>
    <row r="35" spans="1:15" ht="45" x14ac:dyDescent="0.2">
      <c r="A35" s="1" t="s">
        <v>56</v>
      </c>
      <c r="B35" s="2" t="s">
        <v>57</v>
      </c>
      <c r="C35" s="10">
        <v>5000000000</v>
      </c>
      <c r="D35" s="10">
        <v>0</v>
      </c>
      <c r="E35" s="10">
        <v>0</v>
      </c>
      <c r="F35" s="10">
        <v>5000000000</v>
      </c>
      <c r="G35" s="10">
        <v>0</v>
      </c>
      <c r="H35" s="10">
        <v>5000000000</v>
      </c>
      <c r="I35" s="10">
        <v>0</v>
      </c>
      <c r="J35" s="10">
        <v>4999996606.04</v>
      </c>
      <c r="K35" s="21">
        <f t="shared" si="0"/>
        <v>0.99999932120799995</v>
      </c>
      <c r="L35" s="10">
        <v>2245006789.8600001</v>
      </c>
      <c r="M35" s="10">
        <v>2245006789.8600001</v>
      </c>
      <c r="N35" s="10">
        <v>2245006789.8600001</v>
      </c>
      <c r="O35" s="21">
        <f t="shared" si="1"/>
        <v>0.44900135797200003</v>
      </c>
    </row>
    <row r="36" spans="1:15" ht="65.099999999999994" customHeight="1" x14ac:dyDescent="0.2">
      <c r="A36" s="1" t="s">
        <v>58</v>
      </c>
      <c r="B36" s="2" t="s">
        <v>59</v>
      </c>
      <c r="C36" s="10">
        <v>105808000000</v>
      </c>
      <c r="D36" s="10">
        <v>0</v>
      </c>
      <c r="E36" s="10">
        <v>98808000000</v>
      </c>
      <c r="F36" s="10">
        <v>7000000000</v>
      </c>
      <c r="G36" s="10">
        <v>7000000000</v>
      </c>
      <c r="H36" s="10">
        <v>0</v>
      </c>
      <c r="I36" s="10">
        <v>0</v>
      </c>
      <c r="J36" s="10">
        <v>0</v>
      </c>
      <c r="K36" s="21">
        <f t="shared" si="0"/>
        <v>0</v>
      </c>
      <c r="L36" s="10">
        <v>0</v>
      </c>
      <c r="M36" s="10">
        <v>0</v>
      </c>
      <c r="N36" s="10">
        <v>0</v>
      </c>
      <c r="O36" s="21">
        <f t="shared" si="1"/>
        <v>0</v>
      </c>
    </row>
    <row r="37" spans="1:15" ht="45" customHeight="1" x14ac:dyDescent="0.2">
      <c r="A37" s="1" t="s">
        <v>60</v>
      </c>
      <c r="B37" s="2" t="s">
        <v>61</v>
      </c>
      <c r="C37" s="10">
        <v>0</v>
      </c>
      <c r="D37" s="10">
        <v>7062633835</v>
      </c>
      <c r="E37" s="10">
        <v>0</v>
      </c>
      <c r="F37" s="10">
        <v>7062633835</v>
      </c>
      <c r="G37" s="10">
        <v>7062633835</v>
      </c>
      <c r="H37" s="10">
        <v>0</v>
      </c>
      <c r="I37" s="10">
        <v>0</v>
      </c>
      <c r="J37" s="10">
        <v>0</v>
      </c>
      <c r="K37" s="21">
        <f t="shared" si="0"/>
        <v>0</v>
      </c>
      <c r="L37" s="10">
        <v>0</v>
      </c>
      <c r="M37" s="10">
        <v>0</v>
      </c>
      <c r="N37" s="10">
        <v>0</v>
      </c>
      <c r="O37" s="21">
        <f t="shared" si="1"/>
        <v>0</v>
      </c>
    </row>
    <row r="38" spans="1:15" ht="45" customHeight="1" x14ac:dyDescent="0.2">
      <c r="A38" s="1" t="s">
        <v>62</v>
      </c>
      <c r="B38" s="2" t="s">
        <v>63</v>
      </c>
      <c r="C38" s="10">
        <v>0</v>
      </c>
      <c r="D38" s="10">
        <v>13747000000</v>
      </c>
      <c r="E38" s="10">
        <v>0</v>
      </c>
      <c r="F38" s="10">
        <v>13747000000</v>
      </c>
      <c r="G38" s="10">
        <v>3035884658</v>
      </c>
      <c r="H38" s="10">
        <v>9155115342</v>
      </c>
      <c r="I38" s="10">
        <v>1556000000</v>
      </c>
      <c r="J38" s="10">
        <v>2431189091.6399999</v>
      </c>
      <c r="K38" s="21">
        <f t="shared" si="0"/>
        <v>0.17685233808394557</v>
      </c>
      <c r="L38" s="10">
        <v>1700597317</v>
      </c>
      <c r="M38" s="10">
        <v>1700597317</v>
      </c>
      <c r="N38" s="10">
        <v>1699597317</v>
      </c>
      <c r="O38" s="21">
        <f t="shared" si="1"/>
        <v>0.12363405230232051</v>
      </c>
    </row>
    <row r="39" spans="1:15" ht="45" customHeight="1" x14ac:dyDescent="0.2">
      <c r="A39" s="1" t="s">
        <v>64</v>
      </c>
      <c r="B39" s="2" t="s">
        <v>65</v>
      </c>
      <c r="C39" s="10">
        <v>0</v>
      </c>
      <c r="D39" s="10">
        <v>81290384283</v>
      </c>
      <c r="E39" s="10">
        <v>0</v>
      </c>
      <c r="F39" s="10">
        <v>81290384283</v>
      </c>
      <c r="G39" s="10">
        <v>81290384283</v>
      </c>
      <c r="H39" s="10">
        <v>0</v>
      </c>
      <c r="I39" s="10">
        <v>0</v>
      </c>
      <c r="J39" s="10">
        <v>0</v>
      </c>
      <c r="K39" s="21">
        <f t="shared" si="0"/>
        <v>0</v>
      </c>
      <c r="L39" s="10">
        <v>0</v>
      </c>
      <c r="M39" s="10">
        <v>0</v>
      </c>
      <c r="N39" s="10">
        <v>0</v>
      </c>
      <c r="O39" s="21">
        <f t="shared" si="1"/>
        <v>0</v>
      </c>
    </row>
    <row r="40" spans="1:15" ht="24.95" customHeight="1" x14ac:dyDescent="0.2">
      <c r="A40" s="13"/>
      <c r="B40" s="14" t="s">
        <v>79</v>
      </c>
      <c r="C40" s="15">
        <f>SUM(C30:C39)</f>
        <v>197116326026</v>
      </c>
      <c r="D40" s="15">
        <f t="shared" ref="D40:N40" si="11">SUM(D30:D39)</f>
        <v>102100018118</v>
      </c>
      <c r="E40" s="15">
        <f t="shared" si="11"/>
        <v>102100018118</v>
      </c>
      <c r="F40" s="15">
        <f t="shared" si="11"/>
        <v>197116326026</v>
      </c>
      <c r="G40" s="15">
        <f t="shared" si="11"/>
        <v>120709948347</v>
      </c>
      <c r="H40" s="15">
        <f t="shared" si="11"/>
        <v>74177001082.01001</v>
      </c>
      <c r="I40" s="15">
        <f t="shared" si="11"/>
        <v>2229376596.9899998</v>
      </c>
      <c r="J40" s="15">
        <f t="shared" si="11"/>
        <v>66732630216.690002</v>
      </c>
      <c r="K40" s="16">
        <f t="shared" si="0"/>
        <v>0.33854440959846138</v>
      </c>
      <c r="L40" s="15">
        <f t="shared" si="11"/>
        <v>41638378026.980003</v>
      </c>
      <c r="M40" s="15">
        <f t="shared" si="11"/>
        <v>41457697080.980003</v>
      </c>
      <c r="N40" s="15">
        <f t="shared" si="11"/>
        <v>41233373591.919998</v>
      </c>
      <c r="O40" s="16">
        <f t="shared" si="1"/>
        <v>0.2091829450315609</v>
      </c>
    </row>
    <row r="41" spans="1:15" ht="24.95" customHeight="1" x14ac:dyDescent="0.2">
      <c r="A41" s="17"/>
      <c r="B41" s="18" t="s">
        <v>80</v>
      </c>
      <c r="C41" s="19">
        <f>C29+C40</f>
        <v>941175326026</v>
      </c>
      <c r="D41" s="19">
        <f t="shared" ref="D41:N41" si="12">D29+D40</f>
        <v>145134899514</v>
      </c>
      <c r="E41" s="19">
        <f t="shared" si="12"/>
        <v>110134899514</v>
      </c>
      <c r="F41" s="19">
        <f t="shared" si="12"/>
        <v>976175326026</v>
      </c>
      <c r="G41" s="19">
        <f t="shared" si="12"/>
        <v>190709948347</v>
      </c>
      <c r="H41" s="19">
        <f t="shared" si="12"/>
        <v>781667335918.70996</v>
      </c>
      <c r="I41" s="19">
        <f t="shared" si="12"/>
        <v>3798041760.29</v>
      </c>
      <c r="J41" s="19">
        <f t="shared" si="12"/>
        <v>677819498547.05005</v>
      </c>
      <c r="K41" s="20">
        <f t="shared" si="0"/>
        <v>0.69436245772206362</v>
      </c>
      <c r="L41" s="19">
        <f t="shared" si="12"/>
        <v>645455078840.80994</v>
      </c>
      <c r="M41" s="19">
        <f t="shared" si="12"/>
        <v>645136807752.12</v>
      </c>
      <c r="N41" s="19">
        <f t="shared" si="12"/>
        <v>644020803214.85999</v>
      </c>
      <c r="O41" s="20">
        <f t="shared" si="1"/>
        <v>0.65973886662005921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30-NOV-20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dcterms:created xsi:type="dcterms:W3CDTF">2020-12-01T21:30:20Z</dcterms:created>
  <dcterms:modified xsi:type="dcterms:W3CDTF">2020-12-03T19:38:26Z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